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 Pugh\Documents\Macclesfield\Haslington etc\"/>
    </mc:Choice>
  </mc:AlternateContent>
  <xr:revisionPtr revIDLastSave="0" documentId="8_{1C5ED31B-67FD-4E26-952A-805EDF9CBAA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ccts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2" i="1" l="1"/>
  <c r="H11" i="1"/>
  <c r="H40" i="1"/>
  <c r="H38" i="1"/>
  <c r="H30" i="1"/>
  <c r="H29" i="1"/>
  <c r="H28" i="1"/>
  <c r="H26" i="1"/>
  <c r="H25" i="1"/>
  <c r="H24" i="1"/>
  <c r="H23" i="1"/>
  <c r="H18" i="1"/>
  <c r="H17" i="1"/>
  <c r="H16" i="1"/>
  <c r="H13" i="1"/>
  <c r="H9" i="1"/>
  <c r="H8" i="1"/>
  <c r="H7" i="1"/>
  <c r="D27" i="1" l="1"/>
  <c r="D31" i="1" s="1"/>
  <c r="D14" i="1"/>
  <c r="D19" i="1" s="1"/>
  <c r="G14" i="1"/>
  <c r="G19" i="1" s="1"/>
  <c r="G27" i="1"/>
  <c r="G31" i="1" s="1"/>
  <c r="G37" i="1" l="1"/>
  <c r="G39" i="1" s="1"/>
  <c r="G41" i="1" s="1"/>
  <c r="D37" i="1"/>
  <c r="D39" i="1" s="1"/>
  <c r="D41" i="1" s="1"/>
  <c r="I27" i="1"/>
  <c r="I31" i="1" s="1"/>
  <c r="F27" i="1"/>
  <c r="F31" i="1" s="1"/>
  <c r="E27" i="1"/>
  <c r="E31" i="1" s="1"/>
  <c r="C27" i="1"/>
  <c r="C31" i="1" s="1"/>
  <c r="E14" i="1"/>
  <c r="E19" i="1" s="1"/>
  <c r="F14" i="1"/>
  <c r="F19" i="1" s="1"/>
  <c r="F37" i="1" l="1"/>
  <c r="F39" i="1" s="1"/>
  <c r="F41" i="1" s="1"/>
  <c r="E37" i="1"/>
  <c r="E39" i="1" s="1"/>
  <c r="E41" i="1" s="1"/>
  <c r="H27" i="1"/>
  <c r="H31" i="1" s="1"/>
  <c r="I14" i="1"/>
  <c r="I19" i="1" s="1"/>
  <c r="I37" i="1" s="1"/>
  <c r="I39" i="1" s="1"/>
  <c r="I41" i="1" s="1"/>
  <c r="C14" i="1"/>
  <c r="C19" i="1" s="1"/>
  <c r="C37" i="1" s="1"/>
  <c r="H37" i="1" l="1"/>
  <c r="H39" i="1" s="1"/>
  <c r="H41" i="1" s="1"/>
  <c r="C39" i="1"/>
  <c r="C41" i="1" s="1"/>
  <c r="H14" i="1"/>
  <c r="H19" i="1" s="1"/>
</calcChain>
</file>

<file path=xl/sharedStrings.xml><?xml version="1.0" encoding="utf-8"?>
<sst xmlns="http://schemas.openxmlformats.org/spreadsheetml/2006/main" count="92" uniqueCount="47">
  <si>
    <t xml:space="preserve"> </t>
  </si>
  <si>
    <t>Note</t>
  </si>
  <si>
    <t>Receipts</t>
  </si>
  <si>
    <t>Voluntary receipts:</t>
  </si>
  <si>
    <t>Gift Aid recovered</t>
  </si>
  <si>
    <t>Activities for generating funds</t>
  </si>
  <si>
    <t>Investment income</t>
  </si>
  <si>
    <t>Church activities</t>
  </si>
  <si>
    <t>Other receipts</t>
  </si>
  <si>
    <t xml:space="preserve">     Planned Giving</t>
  </si>
  <si>
    <t xml:space="preserve">     Collections at Services</t>
  </si>
  <si>
    <t xml:space="preserve">     All other giving/voluntary</t>
  </si>
  <si>
    <t xml:space="preserve">            receipts</t>
  </si>
  <si>
    <t>Total receipts</t>
  </si>
  <si>
    <t>Payments</t>
  </si>
  <si>
    <t>Church activities:</t>
  </si>
  <si>
    <t>Parish Share</t>
  </si>
  <si>
    <t>Clergy and Staffing costs</t>
  </si>
  <si>
    <t>Church running expenses</t>
  </si>
  <si>
    <t>Mission giving and donations</t>
  </si>
  <si>
    <t>Cost of generating funds</t>
  </si>
  <si>
    <t>Governance Costs</t>
  </si>
  <si>
    <t>Other payments</t>
  </si>
  <si>
    <t>Total payments</t>
  </si>
  <si>
    <t>Excess of receipts over payments</t>
  </si>
  <si>
    <t>Transfers between funds</t>
  </si>
  <si>
    <t>Cash at bank and in hand at 1 Jan</t>
  </si>
  <si>
    <t>Cash at bank and in hand at 31 Dec</t>
  </si>
  <si>
    <t>1a</t>
  </si>
  <si>
    <t>1b</t>
  </si>
  <si>
    <t>1c</t>
  </si>
  <si>
    <t>Friends of St. Michaels</t>
  </si>
  <si>
    <t xml:space="preserve">Designated receipts </t>
  </si>
  <si>
    <t>(£)</t>
  </si>
  <si>
    <t>Unrestricted Bank</t>
  </si>
  <si>
    <t>Unrestricted General Fund</t>
  </si>
  <si>
    <t>Unrestricted Designated Shared Costs</t>
  </si>
  <si>
    <t>Restricted Appeal Fund</t>
  </si>
  <si>
    <t>Restricted C/yard Fund</t>
  </si>
  <si>
    <t>Receipts and Payments Account </t>
  </si>
  <si>
    <t>Total 2016</t>
  </si>
  <si>
    <t>Total 2017</t>
  </si>
  <si>
    <t>5a</t>
  </si>
  <si>
    <t>5b</t>
  </si>
  <si>
    <t>9a-c</t>
  </si>
  <si>
    <t>8a-b</t>
  </si>
  <si>
    <t>4a-b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</si>
</sst>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;\(#,##0\)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left" vertical="center"/>
    </xf>
    <xf numFmtId="164" fontId="0" fillId="0" borderId="0" xfId="0" applyNumberFormat="1" applyFont="1" applyAlignment="1">
      <alignment horizontal="left" vertical="center"/>
    </xf>
    <xf numFmtId="0" fontId="2" fillId="0" borderId="0" xfId="0" applyFont="1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0" xfId="0" applyNumberFormat="1" applyFill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5" fontId="0" fillId="0" borderId="3" xfId="0" applyNumberFormat="1" applyFill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0" fillId="0" borderId="2" xfId="0" applyNumberFormat="1" applyBorder="1"/>
    <xf numFmtId="165" fontId="3" fillId="0" borderId="2" xfId="0" applyNumberFormat="1" applyFont="1" applyFill="1" applyBorder="1"/>
    <xf numFmtId="165" fontId="0" fillId="0" borderId="2" xfId="0" applyNumberFormat="1" applyFill="1" applyBorder="1"/>
    <xf numFmtId="165" fontId="0" fillId="0" borderId="0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5" fontId="3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left" vertical="center"/>
    </xf>
    <xf numFmtId="165" fontId="3" fillId="0" borderId="2" xfId="0" applyNumberFormat="1" applyFont="1" applyBorder="1"/>
    <xf numFmtId="165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1"/>
  <sheetViews>
    <sheetView showZeros="0" tabSelected="1" workbookViewId="0">
      <selection activeCell="J1" sqref="J1"/>
    </sheetView>
  </sheetViews>
  <sheetFormatPr defaultRowHeight="15" x14ac:dyDescent="0.25"/>
  <cols>
    <col min="1" max="1" width="30" style="1" customWidth="1"/>
    <col min="2" max="2" width="4.7109375" style="2" customWidth="1"/>
    <col min="3" max="4" width="13.5703125" style="6" customWidth="1"/>
    <col min="5" max="7" width="13.5703125" style="7" customWidth="1"/>
    <col min="8" max="9" width="9.7109375" style="7" customWidth="1"/>
  </cols>
  <sheetData>
    <row r="2" spans="1:9" ht="15.75" x14ac:dyDescent="0.25">
      <c r="A2" s="5" t="s">
        <v>39</v>
      </c>
      <c r="I2" s="7" t="s">
        <v>0</v>
      </c>
    </row>
    <row r="3" spans="1:9" ht="59.25" customHeight="1" x14ac:dyDescent="0.25">
      <c r="B3" s="2" t="s">
        <v>1</v>
      </c>
      <c r="C3" s="8" t="s">
        <v>34</v>
      </c>
      <c r="D3" s="8" t="s">
        <v>35</v>
      </c>
      <c r="E3" s="8" t="s">
        <v>36</v>
      </c>
      <c r="F3" s="8" t="s">
        <v>37</v>
      </c>
      <c r="G3" s="8" t="s">
        <v>38</v>
      </c>
      <c r="H3" s="8" t="s">
        <v>41</v>
      </c>
      <c r="I3" s="24" t="s">
        <v>40</v>
      </c>
    </row>
    <row r="4" spans="1:9" x14ac:dyDescent="0.25">
      <c r="C4" s="6" t="s">
        <v>33</v>
      </c>
      <c r="D4" s="6" t="s">
        <v>33</v>
      </c>
      <c r="E4" s="6" t="s">
        <v>33</v>
      </c>
      <c r="F4" s="6" t="s">
        <v>33</v>
      </c>
      <c r="G4" s="6" t="s">
        <v>33</v>
      </c>
      <c r="H4" s="6" t="s">
        <v>33</v>
      </c>
      <c r="I4" s="6" t="s">
        <v>33</v>
      </c>
    </row>
    <row r="5" spans="1:9" x14ac:dyDescent="0.25">
      <c r="A5" s="3" t="s">
        <v>2</v>
      </c>
    </row>
    <row r="6" spans="1:9" x14ac:dyDescent="0.25">
      <c r="A6" s="3" t="s">
        <v>3</v>
      </c>
      <c r="C6" s="6" t="s">
        <v>0</v>
      </c>
    </row>
    <row r="7" spans="1:9" x14ac:dyDescent="0.25">
      <c r="A7" s="1" t="s">
        <v>9</v>
      </c>
      <c r="B7" s="2" t="s">
        <v>28</v>
      </c>
      <c r="C7" s="9">
        <v>10295.299999999999</v>
      </c>
      <c r="D7" s="9"/>
      <c r="E7" s="9" t="s">
        <v>0</v>
      </c>
      <c r="F7" s="9" t="s">
        <v>0</v>
      </c>
      <c r="G7" s="9"/>
      <c r="H7" s="10">
        <f>SUBTOTAL(9,C7:G7)</f>
        <v>10295.299999999999</v>
      </c>
      <c r="I7" s="9">
        <v>10726.1</v>
      </c>
    </row>
    <row r="8" spans="1:9" x14ac:dyDescent="0.25">
      <c r="A8" s="1" t="s">
        <v>10</v>
      </c>
      <c r="B8" s="2" t="s">
        <v>29</v>
      </c>
      <c r="C8" s="9">
        <v>5270.51</v>
      </c>
      <c r="D8" s="9"/>
      <c r="E8" s="9"/>
      <c r="F8" s="9"/>
      <c r="G8" s="9"/>
      <c r="H8" s="10">
        <f>SUBTOTAL(9,C8:G8)</f>
        <v>5270.51</v>
      </c>
      <c r="I8" s="9">
        <v>6339.08</v>
      </c>
    </row>
    <row r="9" spans="1:9" x14ac:dyDescent="0.25">
      <c r="A9" s="1" t="s">
        <v>11</v>
      </c>
      <c r="B9" s="2">
        <v>2</v>
      </c>
      <c r="C9" s="11">
        <v>3458.57</v>
      </c>
      <c r="D9" s="9"/>
      <c r="E9" s="9" t="s">
        <v>0</v>
      </c>
      <c r="F9" s="9" t="s">
        <v>0</v>
      </c>
      <c r="G9" s="9" t="s">
        <v>0</v>
      </c>
      <c r="H9" s="10">
        <f>SUBTOTAL(9,C9:G9)</f>
        <v>3458.57</v>
      </c>
      <c r="I9" s="11">
        <v>3957.37</v>
      </c>
    </row>
    <row r="10" spans="1:9" x14ac:dyDescent="0.25">
      <c r="A10" s="1" t="s">
        <v>12</v>
      </c>
      <c r="C10" s="9"/>
      <c r="D10" s="9"/>
      <c r="E10" s="9"/>
      <c r="F10" s="9"/>
      <c r="G10" s="9"/>
      <c r="H10" s="10"/>
      <c r="I10" s="9"/>
    </row>
    <row r="11" spans="1:9" x14ac:dyDescent="0.25">
      <c r="A11" s="1" t="s">
        <v>4</v>
      </c>
      <c r="B11" s="2" t="s">
        <v>30</v>
      </c>
      <c r="C11" s="9">
        <v>4074.82</v>
      </c>
      <c r="D11" s="9"/>
      <c r="E11" s="9"/>
      <c r="F11" s="9"/>
      <c r="G11" s="9"/>
      <c r="H11" s="10">
        <f>SUBTOTAL(9,C11:G11)</f>
        <v>4074.82</v>
      </c>
      <c r="I11" s="9">
        <v>3515.63</v>
      </c>
    </row>
    <row r="12" spans="1:9" x14ac:dyDescent="0.25">
      <c r="A12" s="1" t="s">
        <v>32</v>
      </c>
      <c r="B12" s="2" t="s">
        <v>43</v>
      </c>
      <c r="C12" s="9">
        <v>493.47</v>
      </c>
      <c r="D12" s="9"/>
      <c r="E12" s="9"/>
      <c r="F12" s="9"/>
      <c r="G12" s="9"/>
      <c r="H12" s="10">
        <f>SUBTOTAL(9,C12:G12)</f>
        <v>493.47</v>
      </c>
      <c r="I12" s="9">
        <v>0</v>
      </c>
    </row>
    <row r="13" spans="1:9" x14ac:dyDescent="0.25">
      <c r="A13" s="1" t="s">
        <v>31</v>
      </c>
      <c r="B13" s="2">
        <v>6</v>
      </c>
      <c r="C13" s="12">
        <v>2060.81</v>
      </c>
      <c r="D13" s="12"/>
      <c r="E13" s="12" t="s">
        <v>0</v>
      </c>
      <c r="F13" s="12" t="s">
        <v>0</v>
      </c>
      <c r="G13" s="12"/>
      <c r="H13" s="12">
        <f>SUBTOTAL(9,C13:G13)</f>
        <v>2060.81</v>
      </c>
      <c r="I13" s="12">
        <v>1716.27</v>
      </c>
    </row>
    <row r="14" spans="1:9" x14ac:dyDescent="0.25">
      <c r="C14" s="10">
        <f t="shared" ref="C14:I14" si="0">SUM(C7:C13)</f>
        <v>25653.480000000003</v>
      </c>
      <c r="D14" s="10">
        <f t="shared" si="0"/>
        <v>0</v>
      </c>
      <c r="E14" s="10">
        <f t="shared" si="0"/>
        <v>0</v>
      </c>
      <c r="F14" s="10">
        <f t="shared" si="0"/>
        <v>0</v>
      </c>
      <c r="G14" s="10">
        <f t="shared" si="0"/>
        <v>0</v>
      </c>
      <c r="H14" s="10">
        <f t="shared" si="0"/>
        <v>25653.480000000003</v>
      </c>
      <c r="I14" s="10">
        <f t="shared" si="0"/>
        <v>26254.45</v>
      </c>
    </row>
    <row r="15" spans="1:9" x14ac:dyDescent="0.25">
      <c r="A15" s="4" t="s">
        <v>5</v>
      </c>
      <c r="C15" s="9" t="s">
        <v>0</v>
      </c>
      <c r="D15" s="9"/>
      <c r="E15" s="9"/>
      <c r="F15" s="9"/>
      <c r="G15" s="9"/>
      <c r="H15" s="9"/>
      <c r="I15" s="10"/>
    </row>
    <row r="16" spans="1:9" x14ac:dyDescent="0.25">
      <c r="A16" s="1" t="s">
        <v>6</v>
      </c>
      <c r="B16" s="2">
        <v>3</v>
      </c>
      <c r="C16" s="13" t="s">
        <v>0</v>
      </c>
      <c r="D16" s="11">
        <v>22.56</v>
      </c>
      <c r="E16" s="11">
        <v>5.18</v>
      </c>
      <c r="F16" s="11">
        <v>9.8800000000000008</v>
      </c>
      <c r="G16" s="11">
        <v>0.03</v>
      </c>
      <c r="H16" s="10">
        <f>SUBTOTAL(9,C16:G16)</f>
        <v>37.65</v>
      </c>
      <c r="I16" s="10">
        <v>70.87</v>
      </c>
    </row>
    <row r="17" spans="1:11" x14ac:dyDescent="0.25">
      <c r="A17" s="1" t="s">
        <v>7</v>
      </c>
      <c r="B17" s="2" t="s">
        <v>46</v>
      </c>
      <c r="C17" s="11">
        <v>5403.28</v>
      </c>
      <c r="D17" s="9"/>
      <c r="E17" s="9"/>
      <c r="F17" s="9"/>
      <c r="G17" s="9"/>
      <c r="H17" s="10">
        <f>SUBTOTAL(9,C17:G17)</f>
        <v>5403.28</v>
      </c>
      <c r="I17" s="11">
        <v>5602.49</v>
      </c>
    </row>
    <row r="18" spans="1:11" x14ac:dyDescent="0.25">
      <c r="A18" s="1" t="s">
        <v>8</v>
      </c>
      <c r="B18" s="2" t="s">
        <v>42</v>
      </c>
      <c r="C18" s="14">
        <v>1752</v>
      </c>
      <c r="D18" s="12"/>
      <c r="E18" s="12"/>
      <c r="F18" s="12" t="s">
        <v>0</v>
      </c>
      <c r="G18" s="12"/>
      <c r="H18" s="10">
        <f>SUBTOTAL(9,C18:G18)</f>
        <v>1752</v>
      </c>
      <c r="I18" s="14">
        <v>1228</v>
      </c>
    </row>
    <row r="19" spans="1:11" x14ac:dyDescent="0.25">
      <c r="A19" s="1" t="s">
        <v>13</v>
      </c>
      <c r="C19" s="15">
        <f t="shared" ref="C19:I19" si="1">SUM(C14:C18)</f>
        <v>32808.76</v>
      </c>
      <c r="D19" s="15">
        <f t="shared" si="1"/>
        <v>22.56</v>
      </c>
      <c r="E19" s="16">
        <f t="shared" si="1"/>
        <v>5.18</v>
      </c>
      <c r="F19" s="16">
        <f t="shared" si="1"/>
        <v>9.8800000000000008</v>
      </c>
      <c r="G19" s="16">
        <f t="shared" si="1"/>
        <v>0.03</v>
      </c>
      <c r="H19" s="16">
        <f t="shared" si="1"/>
        <v>32846.410000000003</v>
      </c>
      <c r="I19" s="15">
        <f t="shared" si="1"/>
        <v>33155.81</v>
      </c>
    </row>
    <row r="20" spans="1:11" x14ac:dyDescent="0.25">
      <c r="C20" s="9"/>
      <c r="D20" s="9"/>
      <c r="E20" s="9"/>
      <c r="F20" s="9"/>
      <c r="G20" s="9"/>
      <c r="H20" s="10" t="s">
        <v>0</v>
      </c>
      <c r="I20" s="9"/>
    </row>
    <row r="21" spans="1:11" x14ac:dyDescent="0.25">
      <c r="A21" s="25" t="s">
        <v>14</v>
      </c>
      <c r="C21" s="9"/>
      <c r="D21" s="9"/>
      <c r="E21" s="9"/>
      <c r="F21" s="9"/>
      <c r="G21" s="9"/>
      <c r="H21" s="9"/>
      <c r="I21" s="9"/>
      <c r="K21" t="s">
        <v>0</v>
      </c>
    </row>
    <row r="22" spans="1:11" x14ac:dyDescent="0.25">
      <c r="A22" s="3" t="s">
        <v>15</v>
      </c>
      <c r="C22" s="9"/>
      <c r="D22" s="9"/>
      <c r="E22" s="9"/>
      <c r="F22" s="9"/>
      <c r="G22" s="9"/>
      <c r="H22" s="9"/>
      <c r="I22" s="9"/>
    </row>
    <row r="23" spans="1:11" x14ac:dyDescent="0.25">
      <c r="A23" s="4" t="s">
        <v>16</v>
      </c>
      <c r="B23" s="2">
        <v>7</v>
      </c>
      <c r="C23" s="9">
        <v>13805</v>
      </c>
      <c r="D23" s="9"/>
      <c r="E23" s="9" t="s">
        <v>0</v>
      </c>
      <c r="F23" s="9"/>
      <c r="G23" s="9"/>
      <c r="H23" s="10">
        <f>SUBTOTAL(9,C23:G23)</f>
        <v>13805</v>
      </c>
      <c r="I23" s="9">
        <v>18000</v>
      </c>
    </row>
    <row r="24" spans="1:11" x14ac:dyDescent="0.25">
      <c r="A24" s="4" t="s">
        <v>17</v>
      </c>
      <c r="B24" s="2" t="s">
        <v>45</v>
      </c>
      <c r="C24" s="9">
        <v>5830.63</v>
      </c>
      <c r="D24" s="9"/>
      <c r="E24" s="9"/>
      <c r="F24" s="9" t="s">
        <v>0</v>
      </c>
      <c r="G24" s="9" t="s">
        <v>0</v>
      </c>
      <c r="H24" s="10">
        <f>SUBTOTAL(9,C24:G24)</f>
        <v>5830.63</v>
      </c>
      <c r="I24" s="9">
        <v>5026.76</v>
      </c>
    </row>
    <row r="25" spans="1:11" x14ac:dyDescent="0.25">
      <c r="A25" s="4" t="s">
        <v>18</v>
      </c>
      <c r="B25" s="2" t="s">
        <v>44</v>
      </c>
      <c r="C25" s="9">
        <v>13220.64</v>
      </c>
      <c r="D25" s="9"/>
      <c r="E25" s="9" t="s">
        <v>0</v>
      </c>
      <c r="F25" s="9" t="s">
        <v>0</v>
      </c>
      <c r="G25" s="9"/>
      <c r="H25" s="10">
        <f>SUBTOTAL(9,C25:G25)</f>
        <v>13220.64</v>
      </c>
      <c r="I25" s="9">
        <v>15520.13</v>
      </c>
    </row>
    <row r="26" spans="1:11" x14ac:dyDescent="0.25">
      <c r="A26" s="1" t="s">
        <v>19</v>
      </c>
      <c r="B26" s="2">
        <v>10</v>
      </c>
      <c r="C26" s="12">
        <v>800</v>
      </c>
      <c r="D26" s="12"/>
      <c r="E26" s="12" t="s">
        <v>0</v>
      </c>
      <c r="F26" s="12" t="s">
        <v>0</v>
      </c>
      <c r="G26" s="12"/>
      <c r="H26" s="12">
        <f>SUBTOTAL(9,C26:G26)</f>
        <v>800</v>
      </c>
      <c r="I26" s="12">
        <v>800</v>
      </c>
    </row>
    <row r="27" spans="1:11" x14ac:dyDescent="0.25">
      <c r="C27" s="10">
        <f>SUM(C23:C26)</f>
        <v>33656.270000000004</v>
      </c>
      <c r="D27" s="10">
        <f>SUM(D23:D26)</f>
        <v>0</v>
      </c>
      <c r="E27" s="10">
        <f>SUM(E23:E26)</f>
        <v>0</v>
      </c>
      <c r="F27" s="10">
        <f>SUM(F23:F26)</f>
        <v>0</v>
      </c>
      <c r="G27" s="10">
        <f>SUM(G22:G26)</f>
        <v>0</v>
      </c>
      <c r="H27" s="10">
        <f>SUM(H23:H26)</f>
        <v>33656.270000000004</v>
      </c>
      <c r="I27" s="10">
        <f>SUM(I23:I26)</f>
        <v>39346.89</v>
      </c>
    </row>
    <row r="28" spans="1:11" x14ac:dyDescent="0.25">
      <c r="A28" s="1" t="s">
        <v>20</v>
      </c>
      <c r="B28" s="2">
        <v>11</v>
      </c>
      <c r="C28" s="9">
        <v>236.99</v>
      </c>
      <c r="D28" s="9"/>
      <c r="H28" s="10">
        <f>SUBTOTAL(9,C28:G28)</f>
        <v>236.99</v>
      </c>
      <c r="I28" s="9">
        <v>193.78</v>
      </c>
    </row>
    <row r="29" spans="1:11" x14ac:dyDescent="0.25">
      <c r="A29" s="1" t="s">
        <v>21</v>
      </c>
      <c r="B29" s="2">
        <v>12</v>
      </c>
      <c r="C29" s="13">
        <v>195</v>
      </c>
      <c r="D29" s="9"/>
      <c r="H29" s="10">
        <f>SUBTOTAL(9,C29:G29)</f>
        <v>195</v>
      </c>
      <c r="I29" s="13">
        <v>100</v>
      </c>
    </row>
    <row r="30" spans="1:11" x14ac:dyDescent="0.25">
      <c r="A30" s="1" t="s">
        <v>22</v>
      </c>
      <c r="C30" s="17">
        <v>0</v>
      </c>
      <c r="D30" s="17"/>
      <c r="E30" s="18"/>
      <c r="F30" s="18"/>
      <c r="G30" s="18"/>
      <c r="H30" s="10">
        <f>SUBTOTAL(9,C30:G30)</f>
        <v>0</v>
      </c>
      <c r="I30" s="17">
        <v>0</v>
      </c>
    </row>
    <row r="31" spans="1:11" x14ac:dyDescent="0.25">
      <c r="A31" s="1" t="s">
        <v>23</v>
      </c>
      <c r="C31" s="15">
        <f t="shared" ref="C31:I31" si="2">SUM(C27:C30)</f>
        <v>34088.26</v>
      </c>
      <c r="D31" s="15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  <c r="H31" s="16">
        <f t="shared" si="2"/>
        <v>34088.26</v>
      </c>
      <c r="I31" s="16">
        <f t="shared" si="2"/>
        <v>39640.67</v>
      </c>
    </row>
    <row r="33" spans="1:11" x14ac:dyDescent="0.25">
      <c r="I33" s="7" t="s">
        <v>0</v>
      </c>
    </row>
    <row r="34" spans="1:11" ht="45" x14ac:dyDescent="0.25">
      <c r="B34" s="2" t="s">
        <v>1</v>
      </c>
      <c r="C34" s="8" t="s">
        <v>34</v>
      </c>
      <c r="D34" s="8" t="s">
        <v>35</v>
      </c>
      <c r="E34" s="8" t="s">
        <v>36</v>
      </c>
      <c r="F34" s="8" t="s">
        <v>37</v>
      </c>
      <c r="G34" s="8" t="s">
        <v>38</v>
      </c>
      <c r="H34" s="8" t="s">
        <v>41</v>
      </c>
      <c r="I34" s="8" t="s">
        <v>40</v>
      </c>
    </row>
    <row r="35" spans="1:11" x14ac:dyDescent="0.25">
      <c r="C35" s="6" t="s">
        <v>33</v>
      </c>
      <c r="D35" s="6" t="s">
        <v>33</v>
      </c>
      <c r="E35" s="6" t="s">
        <v>33</v>
      </c>
      <c r="F35" s="6" t="s">
        <v>33</v>
      </c>
      <c r="G35" s="6" t="s">
        <v>33</v>
      </c>
      <c r="H35" s="6" t="s">
        <v>33</v>
      </c>
      <c r="I35" s="6" t="s">
        <v>33</v>
      </c>
    </row>
    <row r="37" spans="1:11" x14ac:dyDescent="0.25">
      <c r="A37" s="1" t="s">
        <v>24</v>
      </c>
      <c r="C37" s="9">
        <f>(C19-C31)</f>
        <v>-1279.5</v>
      </c>
      <c r="D37" s="9">
        <f>(D19-D31)</f>
        <v>22.56</v>
      </c>
      <c r="E37" s="9">
        <f>(E19-E31)</f>
        <v>5.18</v>
      </c>
      <c r="F37" s="9">
        <f>(F19-F31)</f>
        <v>9.8800000000000008</v>
      </c>
      <c r="G37" s="9">
        <f>(G19-G31)</f>
        <v>0.03</v>
      </c>
      <c r="H37" s="10">
        <f>SUBTOTAL(9,C37:G37)</f>
        <v>-1241.8499999999999</v>
      </c>
      <c r="I37" s="9">
        <f>(I19-I31)</f>
        <v>-6484.8600000000006</v>
      </c>
    </row>
    <row r="38" spans="1:11" x14ac:dyDescent="0.25">
      <c r="A38" s="1" t="s">
        <v>25</v>
      </c>
      <c r="C38" s="19">
        <v>463.47</v>
      </c>
      <c r="D38" s="20">
        <v>500</v>
      </c>
      <c r="E38" s="20">
        <v>138</v>
      </c>
      <c r="F38" s="20">
        <v>-1224.94</v>
      </c>
      <c r="G38" s="20">
        <v>123.47</v>
      </c>
      <c r="H38" s="12">
        <f>SUBTOTAL(9,C38:G38)</f>
        <v>0</v>
      </c>
      <c r="I38" s="18" t="s">
        <v>0</v>
      </c>
      <c r="K38" t="s">
        <v>0</v>
      </c>
    </row>
    <row r="39" spans="1:11" x14ac:dyDescent="0.25">
      <c r="C39" s="10">
        <f t="shared" ref="C39:I39" si="3">SUM(C37:C38)</f>
        <v>-816.03</v>
      </c>
      <c r="D39" s="10">
        <f t="shared" si="3"/>
        <v>522.55999999999995</v>
      </c>
      <c r="E39" s="10">
        <f t="shared" si="3"/>
        <v>143.18</v>
      </c>
      <c r="F39" s="10">
        <f t="shared" si="3"/>
        <v>-1215.06</v>
      </c>
      <c r="G39" s="10">
        <f t="shared" si="3"/>
        <v>123.5</v>
      </c>
      <c r="H39" s="10">
        <f t="shared" si="3"/>
        <v>-1241.8499999999999</v>
      </c>
      <c r="I39" s="10">
        <f t="shared" si="3"/>
        <v>-6484.8600000000006</v>
      </c>
    </row>
    <row r="40" spans="1:11" x14ac:dyDescent="0.25">
      <c r="A40" s="1" t="s">
        <v>26</v>
      </c>
      <c r="C40" s="26">
        <v>2084.6</v>
      </c>
      <c r="D40" s="26">
        <v>7728.74</v>
      </c>
      <c r="E40" s="26">
        <v>2009.83</v>
      </c>
      <c r="F40" s="26">
        <v>3911.16</v>
      </c>
      <c r="G40" s="26">
        <v>6.77</v>
      </c>
      <c r="H40" s="21">
        <f>SUBTOTAL(9,C40:G40)</f>
        <v>15741.1</v>
      </c>
      <c r="I40" s="26">
        <v>22225.96</v>
      </c>
      <c r="K40" t="s">
        <v>0</v>
      </c>
    </row>
    <row r="41" spans="1:11" ht="15.75" thickBot="1" x14ac:dyDescent="0.3">
      <c r="A41" s="1" t="s">
        <v>27</v>
      </c>
      <c r="C41" s="27">
        <f t="shared" ref="C41:I41" si="4">(C39+C40)</f>
        <v>1268.57</v>
      </c>
      <c r="D41" s="22">
        <f t="shared" si="4"/>
        <v>8251.2999999999993</v>
      </c>
      <c r="E41" s="22">
        <f t="shared" si="4"/>
        <v>2153.0099999999998</v>
      </c>
      <c r="F41" s="22">
        <f t="shared" si="4"/>
        <v>2696.1</v>
      </c>
      <c r="G41" s="22">
        <f t="shared" si="4"/>
        <v>130.27000000000001</v>
      </c>
      <c r="H41" s="23">
        <f t="shared" si="4"/>
        <v>14499.25</v>
      </c>
      <c r="I41" s="23">
        <f t="shared" si="4"/>
        <v>15741.099999999999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Accts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</dc:creator>
  <cp:lastModifiedBy>Pat Pugh</cp:lastModifiedBy>
  <cp:lastPrinted>2017-02-26T09:25:16Z</cp:lastPrinted>
  <dcterms:created xsi:type="dcterms:W3CDTF">2011-01-20T18:44:49Z</dcterms:created>
  <dcterms:modified xsi:type="dcterms:W3CDTF">2019-02-11T08:38:44Z</dcterms:modified>
</cp:coreProperties>
</file>